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8075" windowHeight="819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<sst xmlns="http://schemas.openxmlformats.org/spreadsheetml/2006/main" count="52" uniqueCount="48">
  <si>
    <t>United Ways of Washington Community Cafés Budget Template</t>
  </si>
  <si>
    <t>A United Ways of Washington and Parent Partnership Project</t>
  </si>
  <si>
    <r>
      <t>Basic Host Orientation</t>
    </r>
    <r>
      <rPr>
        <b/>
        <sz val="11"/>
        <color indexed="8"/>
        <rFont val="Calibri"/>
        <family val="2"/>
      </rPr>
      <t xml:space="preserve">  </t>
    </r>
  </si>
  <si>
    <r>
      <t>C</t>
    </r>
    <r>
      <rPr>
        <sz val="10"/>
        <rFont val="Arial"/>
        <family val="0"/>
      </rPr>
      <t>ost</t>
    </r>
  </si>
  <si>
    <t xml:space="preserve">Est. Cost for 25 </t>
  </si>
  <si>
    <t>Eastern WA</t>
  </si>
  <si>
    <r>
      <t>2 Trainers , 25 or less for one day 8 hrs.</t>
    </r>
    <r>
      <rPr>
        <vertAlign val="superscript"/>
        <sz val="11"/>
        <color indexed="8"/>
        <rFont val="Calibri"/>
        <family val="2"/>
      </rPr>
      <t>1</t>
    </r>
  </si>
  <si>
    <t>Add $500 for more than 25 for two days of training</t>
  </si>
  <si>
    <t>Trainers</t>
  </si>
  <si>
    <t>Supplies/Participant (about $10/part.)</t>
  </si>
  <si>
    <t>Includes guide book &amp; materials for community conversations</t>
  </si>
  <si>
    <t>Supplies</t>
  </si>
  <si>
    <t>Child Care/10 kids</t>
  </si>
  <si>
    <t>Child care</t>
  </si>
  <si>
    <t>Total Basic Training</t>
  </si>
  <si>
    <t>Food</t>
  </si>
  <si>
    <t>Host Orientation Add-ons if Budget Allows:</t>
  </si>
  <si>
    <t>Mileage</t>
  </si>
  <si>
    <t>1 car Wenatchee+ 1 car Tri Cities</t>
  </si>
  <si>
    <t>Gratitude Gift/Parents</t>
  </si>
  <si>
    <t>Coaching</t>
  </si>
  <si>
    <t>4 locations</t>
  </si>
  <si>
    <t>Food/Participant</t>
  </si>
  <si>
    <t>Lodging?</t>
  </si>
  <si>
    <t>Wenatchee and Tri-Cities</t>
  </si>
  <si>
    <t xml:space="preserve">Mileage for Parent Particpants </t>
  </si>
  <si>
    <t>Total Basic Orientation plus Add-ons</t>
  </si>
  <si>
    <t xml:space="preserve">Series of 6 Cafés </t>
  </si>
  <si>
    <t>meals &amp; child care not covered</t>
  </si>
  <si>
    <r>
      <rPr>
        <sz val="11"/>
        <color indexed="8"/>
        <rFont val="Calibri"/>
        <family val="2"/>
      </rPr>
      <t>¹</t>
    </r>
    <r>
      <rPr>
        <sz val="10"/>
        <rFont val="Arial"/>
        <family val="0"/>
      </rPr>
      <t>Includes orientation calls with staff &amp; parents; follow-up mentoring by phone or email; invitations to all trainings; and networkings with other Community Café hosts</t>
    </r>
  </si>
  <si>
    <t>2 Parent Leaders</t>
  </si>
  <si>
    <t xml:space="preserve">Anticipated Implementation Costs for a Series of Six Community Cafés </t>
  </si>
  <si>
    <t>Cost</t>
  </si>
  <si>
    <t>Per Site</t>
  </si>
  <si>
    <r>
      <t>On Site Coaching/Café Site</t>
    </r>
    <r>
      <rPr>
        <vertAlign val="superscript"/>
        <sz val="11"/>
        <color indexed="8"/>
        <rFont val="Calibri"/>
        <family val="2"/>
      </rPr>
      <t>2</t>
    </r>
  </si>
  <si>
    <t>Provided by the Host Training personnel</t>
  </si>
  <si>
    <t>2 Parent Leaders (local Café host) Stipend</t>
  </si>
  <si>
    <t>Mileage/Café (as needed for participants)</t>
  </si>
  <si>
    <t>Child Care/Café</t>
  </si>
  <si>
    <t>Cafés have historically had 2-3 providers</t>
  </si>
  <si>
    <t>Option B: UWWA Pay for Training for Host + seed $ for each location</t>
  </si>
  <si>
    <t>A meal is provided at each café.   We encourage the use of parent volunteers for food preparation.</t>
  </si>
  <si>
    <t>Total Implementation/Site</t>
  </si>
  <si>
    <t>For series of café at 4 locations</t>
  </si>
  <si>
    <r>
      <t>2</t>
    </r>
    <r>
      <rPr>
        <sz val="10"/>
        <rFont val="Arial"/>
        <family val="0"/>
      </rPr>
      <t xml:space="preserve">On Site Coaching is only recommended if there is no host leadership team established or other plan for monitoring the cafés. </t>
    </r>
  </si>
  <si>
    <t>Option 1: Total Basic Orientation and Site Implementation for 1 series of 6 cafés.</t>
  </si>
  <si>
    <t>Option 2: Total Basic Orientation Plus Add-ons and Site Implementation for One series of 6 cafés.</t>
  </si>
  <si>
    <t xml:space="preserve">There can be many variations on the budget scenario depending on how big your group is, how willing parents are to seek resources, how connected the parents and organization is to the community and the size of the group.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</si>
</sst>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8">
    <font>
      <sz val="10"/>
      <name val="Arial"/>
      <family val="0"/>
    </font>
    <font>
      <b/>
      <sz val="14"/>
      <color indexed="62"/>
      <name val="Tahoma"/>
      <family val="2"/>
    </font>
    <font>
      <b/>
      <sz val="11"/>
      <color indexed="8"/>
      <name val="Calibri"/>
      <family val="2"/>
    </font>
    <font>
      <vertAlign val="superscript"/>
      <sz val="11"/>
      <color indexed="8"/>
      <name val="Calibri"/>
      <family val="2"/>
    </font>
    <font>
      <sz val="11"/>
      <color indexed="8"/>
      <name val="Calibri"/>
      <family val="2"/>
    </font>
    <font>
      <sz val="11"/>
      <name val="Calibri"/>
      <family val="2"/>
    </font>
    <font>
      <b/>
      <sz val="11"/>
      <name val="Calibri"/>
      <family val="2"/>
    </font>
    <font>
      <b/>
      <i/>
      <sz val="11"/>
      <color indexed="8"/>
      <name val="Calibri"/>
      <family val="2"/>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5">
    <xf numFmtId="0" fontId="0" fillId="0" borderId="0" xfId="0" applyAlignment="1">
      <alignment/>
    </xf>
    <xf numFmtId="0" fontId="1" fillId="0" borderId="0" xfId="0" applyFont="1" applyAlignment="1">
      <alignment/>
    </xf>
    <xf numFmtId="0" fontId="0" fillId="0" borderId="0" xfId="0" applyAlignment="1">
      <alignment/>
    </xf>
    <xf numFmtId="0" fontId="2" fillId="0" borderId="0" xfId="0" applyFont="1" applyAlignment="1">
      <alignment/>
    </xf>
    <xf numFmtId="0" fontId="2" fillId="0" borderId="0" xfId="0" applyFont="1" applyAlignment="1">
      <alignment vertical="top"/>
    </xf>
    <xf numFmtId="43" fontId="2" fillId="0" borderId="0" xfId="15" applyFont="1" applyAlignment="1">
      <alignment vertical="top"/>
    </xf>
    <xf numFmtId="43" fontId="2" fillId="0" borderId="0" xfId="15" applyFont="1" applyAlignment="1">
      <alignment vertical="top" wrapText="1"/>
    </xf>
    <xf numFmtId="0" fontId="0" fillId="0" borderId="0" xfId="0" applyAlignment="1">
      <alignment vertical="top"/>
    </xf>
    <xf numFmtId="0" fontId="0" fillId="0" borderId="0" xfId="0" applyFill="1" applyAlignment="1">
      <alignment vertical="top"/>
    </xf>
    <xf numFmtId="43" fontId="4" fillId="0" borderId="0" xfId="15" applyFont="1" applyAlignment="1">
      <alignment vertical="top"/>
    </xf>
    <xf numFmtId="0" fontId="0" fillId="0" borderId="0" xfId="0" applyFill="1" applyAlignment="1">
      <alignment vertical="top" wrapText="1"/>
    </xf>
    <xf numFmtId="0" fontId="0" fillId="0" borderId="0" xfId="0" applyFill="1" applyAlignment="1">
      <alignment/>
    </xf>
    <xf numFmtId="0" fontId="0" fillId="0" borderId="0" xfId="0" applyAlignment="1">
      <alignment vertical="top" wrapText="1"/>
    </xf>
    <xf numFmtId="0" fontId="4" fillId="0" borderId="0" xfId="0" applyFont="1" applyAlignment="1">
      <alignment/>
    </xf>
    <xf numFmtId="0" fontId="2" fillId="0" borderId="0" xfId="0" applyFont="1" applyAlignment="1">
      <alignment vertical="top" wrapText="1"/>
    </xf>
    <xf numFmtId="0" fontId="5" fillId="0" borderId="0" xfId="0" applyFont="1" applyAlignment="1">
      <alignment vertical="top" wrapText="1"/>
    </xf>
    <xf numFmtId="0" fontId="0" fillId="0" borderId="0" xfId="0" applyAlignment="1">
      <alignment vertical="top"/>
    </xf>
    <xf numFmtId="44" fontId="4" fillId="0" borderId="0" xfId="17" applyFont="1" applyAlignment="1">
      <alignment/>
    </xf>
    <xf numFmtId="0" fontId="5" fillId="0" borderId="0" xfId="0" applyFont="1" applyAlignment="1">
      <alignment vertical="top"/>
    </xf>
    <xf numFmtId="43" fontId="0" fillId="0" borderId="0" xfId="0" applyNumberFormat="1" applyAlignment="1">
      <alignment/>
    </xf>
    <xf numFmtId="0" fontId="3" fillId="0" borderId="0" xfId="0" applyFont="1" applyAlignment="1">
      <alignment vertical="top" wrapText="1"/>
    </xf>
    <xf numFmtId="0" fontId="5" fillId="0" borderId="0" xfId="0" applyFont="1" applyAlignment="1">
      <alignment/>
    </xf>
    <xf numFmtId="0" fontId="6" fillId="0" borderId="0" xfId="0" applyFont="1" applyAlignment="1">
      <alignment vertical="top" wrapText="1"/>
    </xf>
    <xf numFmtId="0" fontId="7" fillId="0" borderId="0" xfId="0" applyFont="1" applyAlignment="1">
      <alignment vertical="top" wrapText="1"/>
    </xf>
    <xf numFmtId="0" fontId="7" fillId="0" borderId="0" xfId="0" applyFont="1"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34"/>
  <sheetViews>
    <sheetView tabSelected="1" workbookViewId="0" topLeftCell="A1">
      <selection activeCell="A1" sqref="A1:IV16384"/>
    </sheetView>
  </sheetViews>
  <sheetFormatPr defaultColWidth="9.140625" defaultRowHeight="12.75"/>
  <cols>
    <col min="1" max="1" width="37.7109375" style="2" customWidth="1"/>
    <col min="2" max="3" width="10.57421875" style="2" bestFit="1" customWidth="1"/>
    <col min="4" max="5" width="9.140625" style="2" customWidth="1"/>
    <col min="6" max="6" width="11.28125" style="2" customWidth="1"/>
    <col min="7" max="8" width="9.140625" style="2" customWidth="1"/>
    <col min="9" max="9" width="9.57421875" style="2" bestFit="1" customWidth="1"/>
    <col min="10" max="16384" width="9.140625" style="2" customWidth="1"/>
  </cols>
  <sheetData>
    <row r="1" ht="18">
      <c r="A1" s="1" t="s">
        <v>0</v>
      </c>
    </row>
    <row r="2" ht="15">
      <c r="A2" s="3" t="s">
        <v>1</v>
      </c>
    </row>
    <row r="3" ht="15">
      <c r="A3" s="3"/>
    </row>
    <row r="5" spans="1:12" ht="30">
      <c r="A5" s="4" t="s">
        <v>2</v>
      </c>
      <c r="B5" s="5" t="s">
        <v>3</v>
      </c>
      <c r="C5" s="6" t="s">
        <v>4</v>
      </c>
      <c r="D5" s="7"/>
      <c r="E5" s="7"/>
      <c r="F5" s="7"/>
      <c r="L5" s="2" t="s">
        <v>5</v>
      </c>
    </row>
    <row r="6" spans="1:12" ht="30" customHeight="1">
      <c r="A6" s="8" t="s">
        <v>6</v>
      </c>
      <c r="B6" s="9">
        <v>1000</v>
      </c>
      <c r="C6" s="9">
        <v>1000</v>
      </c>
      <c r="D6" s="10" t="s">
        <v>7</v>
      </c>
      <c r="E6" s="10"/>
      <c r="F6" s="10"/>
      <c r="G6" s="11"/>
      <c r="K6" s="2" t="s">
        <v>8</v>
      </c>
      <c r="L6" s="2">
        <v>1000</v>
      </c>
    </row>
    <row r="7" spans="1:12" ht="30" customHeight="1">
      <c r="A7" s="7" t="s">
        <v>9</v>
      </c>
      <c r="B7" s="9">
        <v>250</v>
      </c>
      <c r="C7" s="9">
        <v>250</v>
      </c>
      <c r="D7" s="12" t="s">
        <v>10</v>
      </c>
      <c r="E7" s="12"/>
      <c r="F7" s="12"/>
      <c r="K7" s="2" t="s">
        <v>11</v>
      </c>
      <c r="L7" s="2">
        <v>250</v>
      </c>
    </row>
    <row r="8" spans="1:12" ht="15">
      <c r="A8" s="7" t="s">
        <v>12</v>
      </c>
      <c r="B8" s="9">
        <v>180</v>
      </c>
      <c r="C8" s="9">
        <v>180</v>
      </c>
      <c r="D8" s="7"/>
      <c r="E8" s="7"/>
      <c r="F8" s="7"/>
      <c r="K8" s="2" t="s">
        <v>13</v>
      </c>
      <c r="L8" s="2">
        <v>180</v>
      </c>
    </row>
    <row r="9" spans="1:12" ht="15">
      <c r="A9" s="4" t="s">
        <v>14</v>
      </c>
      <c r="B9" s="5">
        <f>SUM(B6:B8)</f>
        <v>1430</v>
      </c>
      <c r="C9" s="5">
        <v>1430</v>
      </c>
      <c r="D9" s="7"/>
      <c r="E9" s="7"/>
      <c r="F9" s="7"/>
      <c r="K9" s="2" t="s">
        <v>15</v>
      </c>
      <c r="L9" s="2">
        <f>6*20</f>
        <v>120</v>
      </c>
    </row>
    <row r="10" spans="1:13" ht="15">
      <c r="A10" s="4" t="s">
        <v>16</v>
      </c>
      <c r="B10" s="9"/>
      <c r="C10" s="9"/>
      <c r="D10" s="7"/>
      <c r="E10" s="7"/>
      <c r="F10" s="7"/>
      <c r="K10" s="2" t="s">
        <v>17</v>
      </c>
      <c r="L10" s="2">
        <f>(500+500)*0.585</f>
        <v>585</v>
      </c>
      <c r="M10" s="2" t="s">
        <v>18</v>
      </c>
    </row>
    <row r="11" spans="1:13" ht="15">
      <c r="A11" s="7" t="s">
        <v>19</v>
      </c>
      <c r="B11" s="9">
        <v>20</v>
      </c>
      <c r="C11" s="9">
        <f>B11*25</f>
        <v>500</v>
      </c>
      <c r="D11" s="7"/>
      <c r="E11" s="7"/>
      <c r="F11" s="7"/>
      <c r="K11" s="2" t="s">
        <v>20</v>
      </c>
      <c r="L11" s="13">
        <v>400</v>
      </c>
      <c r="M11" s="2" t="s">
        <v>21</v>
      </c>
    </row>
    <row r="12" spans="1:13" ht="15">
      <c r="A12" s="7" t="s">
        <v>22</v>
      </c>
      <c r="B12" s="9">
        <v>6</v>
      </c>
      <c r="C12" s="9">
        <f>B12*25</f>
        <v>150</v>
      </c>
      <c r="D12" s="7"/>
      <c r="E12" s="7"/>
      <c r="F12" s="7"/>
      <c r="K12" s="2" t="s">
        <v>23</v>
      </c>
      <c r="L12" s="2">
        <f>4*150</f>
        <v>600</v>
      </c>
      <c r="M12" s="2" t="s">
        <v>24</v>
      </c>
    </row>
    <row r="13" spans="1:12" ht="15">
      <c r="A13" s="7" t="s">
        <v>12</v>
      </c>
      <c r="B13" s="9">
        <v>20</v>
      </c>
      <c r="C13" s="9">
        <f>B13</f>
        <v>20</v>
      </c>
      <c r="D13" s="7"/>
      <c r="E13" s="7"/>
      <c r="F13" s="7"/>
      <c r="L13" s="2">
        <f>SUM(L6:L12)</f>
        <v>3135</v>
      </c>
    </row>
    <row r="14" spans="1:6" ht="15">
      <c r="A14" s="7" t="s">
        <v>25</v>
      </c>
      <c r="B14" s="9">
        <v>100</v>
      </c>
      <c r="C14" s="9">
        <f>B14</f>
        <v>100</v>
      </c>
      <c r="D14" s="7"/>
      <c r="E14" s="7"/>
      <c r="F14" s="7"/>
    </row>
    <row r="15" spans="1:13" ht="15">
      <c r="A15" s="4" t="s">
        <v>26</v>
      </c>
      <c r="B15" s="9"/>
      <c r="C15" s="5">
        <f>SUM(C11:C14)+C9</f>
        <v>2200</v>
      </c>
      <c r="D15" s="7"/>
      <c r="E15" s="7"/>
      <c r="F15" s="7"/>
      <c r="K15" s="2" t="s">
        <v>27</v>
      </c>
      <c r="M15" s="2" t="s">
        <v>28</v>
      </c>
    </row>
    <row r="16" spans="1:11" ht="30" customHeight="1">
      <c r="A16" s="12" t="s">
        <v>29</v>
      </c>
      <c r="B16" s="12"/>
      <c r="C16" s="12"/>
      <c r="D16" s="12"/>
      <c r="E16" s="12"/>
      <c r="F16" s="12"/>
      <c r="J16" s="2" t="s">
        <v>30</v>
      </c>
      <c r="K16" s="2">
        <f>480*12</f>
        <v>5760</v>
      </c>
    </row>
    <row r="17" spans="1:11" ht="15">
      <c r="A17" s="7"/>
      <c r="B17" s="9"/>
      <c r="C17" s="9"/>
      <c r="D17" s="7"/>
      <c r="E17" s="7"/>
      <c r="F17" s="7"/>
      <c r="J17" s="2" t="s">
        <v>11</v>
      </c>
      <c r="K17" s="2">
        <f>100*12</f>
        <v>1200</v>
      </c>
    </row>
    <row r="18" spans="1:13" ht="30">
      <c r="A18" s="14" t="s">
        <v>31</v>
      </c>
      <c r="B18" s="5" t="s">
        <v>32</v>
      </c>
      <c r="C18" s="5" t="s">
        <v>33</v>
      </c>
      <c r="D18" s="7"/>
      <c r="E18" s="7"/>
      <c r="F18" s="7"/>
      <c r="K18" s="2">
        <f>SUM(K16:K17)</f>
        <v>6960</v>
      </c>
      <c r="M18" s="2">
        <f>L13+K18</f>
        <v>10095</v>
      </c>
    </row>
    <row r="19" spans="1:12" ht="31.5" customHeight="1">
      <c r="A19" s="7" t="s">
        <v>34</v>
      </c>
      <c r="B19" s="9">
        <v>100</v>
      </c>
      <c r="C19" s="9">
        <v>100</v>
      </c>
      <c r="D19" s="15" t="s">
        <v>35</v>
      </c>
      <c r="E19" s="16"/>
      <c r="F19" s="16"/>
      <c r="G19" s="17"/>
      <c r="L19" s="2">
        <f>6000-L13</f>
        <v>2865</v>
      </c>
    </row>
    <row r="20" spans="1:12" ht="15">
      <c r="A20" s="18" t="s">
        <v>36</v>
      </c>
      <c r="B20" s="9">
        <v>40</v>
      </c>
      <c r="C20" s="9">
        <f>2*40*6</f>
        <v>480</v>
      </c>
      <c r="D20" s="7"/>
      <c r="E20" s="7"/>
      <c r="F20" s="7"/>
      <c r="G20" s="11"/>
      <c r="L20" s="2">
        <f>L19/4</f>
        <v>716.25</v>
      </c>
    </row>
    <row r="21" spans="1:6" ht="15">
      <c r="A21" s="18" t="s">
        <v>37</v>
      </c>
      <c r="B21" s="9">
        <v>10</v>
      </c>
      <c r="C21" s="9">
        <v>50</v>
      </c>
      <c r="D21" s="8"/>
      <c r="E21" s="7"/>
      <c r="F21" s="7"/>
    </row>
    <row r="22" spans="1:10" ht="30" customHeight="1">
      <c r="A22" s="7" t="s">
        <v>38</v>
      </c>
      <c r="B22" s="9">
        <v>40</v>
      </c>
      <c r="C22" s="9">
        <f>40*5</f>
        <v>200</v>
      </c>
      <c r="D22" s="12" t="s">
        <v>39</v>
      </c>
      <c r="E22" s="12"/>
      <c r="F22" s="12"/>
      <c r="J22" s="2" t="s">
        <v>40</v>
      </c>
    </row>
    <row r="23" spans="1:14" ht="44.25" customHeight="1">
      <c r="A23" s="7" t="s">
        <v>22</v>
      </c>
      <c r="B23" s="9">
        <v>6</v>
      </c>
      <c r="C23" s="9">
        <f>6*15*5</f>
        <v>450</v>
      </c>
      <c r="D23" s="12" t="s">
        <v>41</v>
      </c>
      <c r="E23" s="12"/>
      <c r="F23" s="12"/>
      <c r="L23" s="2">
        <f>6000-L13</f>
        <v>2865</v>
      </c>
      <c r="M23" s="2">
        <f>L23/4</f>
        <v>716.25</v>
      </c>
      <c r="N23" s="2">
        <f>(1000-M23)*4</f>
        <v>1135</v>
      </c>
    </row>
    <row r="24" spans="1:6" ht="15">
      <c r="A24" s="7" t="s">
        <v>11</v>
      </c>
      <c r="B24" s="9">
        <v>100</v>
      </c>
      <c r="C24" s="9">
        <v>100</v>
      </c>
      <c r="D24" s="7"/>
      <c r="E24" s="7"/>
      <c r="F24" s="7"/>
    </row>
    <row r="25" spans="1:10" ht="15">
      <c r="A25" s="4" t="s">
        <v>42</v>
      </c>
      <c r="B25" s="9"/>
      <c r="C25" s="5">
        <f>SUM(C19:C24)</f>
        <v>1380</v>
      </c>
      <c r="D25" s="7"/>
      <c r="E25" s="7"/>
      <c r="F25" s="7"/>
      <c r="I25" s="19">
        <f>4*C25</f>
        <v>5520</v>
      </c>
      <c r="J25" s="2" t="s">
        <v>43</v>
      </c>
    </row>
    <row r="26" spans="1:256" ht="30" customHeight="1">
      <c r="A26" s="20" t="s">
        <v>44</v>
      </c>
      <c r="B26" s="12"/>
      <c r="C26" s="12"/>
      <c r="D26" s="12"/>
      <c r="E26" s="12"/>
      <c r="F26" s="12"/>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c r="BH26" s="21"/>
      <c r="BI26" s="21"/>
      <c r="BJ26" s="21"/>
      <c r="BK26" s="21"/>
      <c r="BL26" s="21"/>
      <c r="BM26" s="21"/>
      <c r="BN26" s="21"/>
      <c r="BO26" s="21"/>
      <c r="BP26" s="21"/>
      <c r="BQ26" s="21"/>
      <c r="BR26" s="21"/>
      <c r="BS26" s="21"/>
      <c r="BT26" s="21"/>
      <c r="BU26" s="21"/>
      <c r="BV26" s="21"/>
      <c r="BW26" s="21"/>
      <c r="BX26" s="21"/>
      <c r="BY26" s="21"/>
      <c r="BZ26" s="21"/>
      <c r="CA26" s="21"/>
      <c r="CB26" s="21"/>
      <c r="CC26" s="21"/>
      <c r="CD26" s="21"/>
      <c r="CE26" s="21"/>
      <c r="CF26" s="21"/>
      <c r="CG26" s="21"/>
      <c r="CH26" s="21"/>
      <c r="CI26" s="21"/>
      <c r="CJ26" s="21"/>
      <c r="CK26" s="21"/>
      <c r="CL26" s="21"/>
      <c r="CM26" s="21"/>
      <c r="CN26" s="21"/>
      <c r="CO26" s="21"/>
      <c r="CP26" s="21"/>
      <c r="CQ26" s="21"/>
      <c r="CR26" s="21"/>
      <c r="CS26" s="21"/>
      <c r="CT26" s="21"/>
      <c r="CU26" s="21"/>
      <c r="CV26" s="21"/>
      <c r="CW26" s="21"/>
      <c r="CX26" s="21"/>
      <c r="CY26" s="21"/>
      <c r="CZ26" s="21"/>
      <c r="DA26" s="21"/>
      <c r="DB26" s="21"/>
      <c r="DC26" s="21"/>
      <c r="DD26" s="21"/>
      <c r="DE26" s="21"/>
      <c r="DF26" s="21"/>
      <c r="DG26" s="21"/>
      <c r="DH26" s="21"/>
      <c r="DI26" s="21"/>
      <c r="DJ26" s="21"/>
      <c r="DK26" s="21"/>
      <c r="DL26" s="21"/>
      <c r="DM26" s="21"/>
      <c r="DN26" s="21"/>
      <c r="DO26" s="21"/>
      <c r="DP26" s="21"/>
      <c r="DQ26" s="21"/>
      <c r="DR26" s="21"/>
      <c r="DS26" s="21"/>
      <c r="DT26" s="21"/>
      <c r="DU26" s="21"/>
      <c r="DV26" s="21"/>
      <c r="DW26" s="21"/>
      <c r="DX26" s="21"/>
      <c r="DY26" s="21"/>
      <c r="DZ26" s="21"/>
      <c r="EA26" s="21"/>
      <c r="EB26" s="21"/>
      <c r="EC26" s="21"/>
      <c r="ED26" s="21"/>
      <c r="EE26" s="21"/>
      <c r="EF26" s="21"/>
      <c r="EG26" s="21"/>
      <c r="EH26" s="21"/>
      <c r="EI26" s="21"/>
      <c r="EJ26" s="21"/>
      <c r="EK26" s="21"/>
      <c r="EL26" s="21"/>
      <c r="EM26" s="21"/>
      <c r="EN26" s="21"/>
      <c r="EO26" s="21"/>
      <c r="EP26" s="21"/>
      <c r="EQ26" s="21"/>
      <c r="ER26" s="21"/>
      <c r="ES26" s="21"/>
      <c r="ET26" s="21"/>
      <c r="EU26" s="21"/>
      <c r="EV26" s="21"/>
      <c r="EW26" s="21"/>
      <c r="EX26" s="21"/>
      <c r="EY26" s="21"/>
      <c r="EZ26" s="21"/>
      <c r="FA26" s="21"/>
      <c r="FB26" s="21"/>
      <c r="FC26" s="21"/>
      <c r="FD26" s="21"/>
      <c r="FE26" s="21"/>
      <c r="FF26" s="21"/>
      <c r="FG26" s="21"/>
      <c r="FH26" s="21"/>
      <c r="FI26" s="21"/>
      <c r="FJ26" s="21"/>
      <c r="FK26" s="21"/>
      <c r="FL26" s="21"/>
      <c r="FM26" s="21"/>
      <c r="FN26" s="21"/>
      <c r="FO26" s="21"/>
      <c r="FP26" s="21"/>
      <c r="FQ26" s="21"/>
      <c r="FR26" s="21"/>
      <c r="FS26" s="21"/>
      <c r="FT26" s="21"/>
      <c r="FU26" s="21"/>
      <c r="FV26" s="21"/>
      <c r="FW26" s="21"/>
      <c r="FX26" s="21"/>
      <c r="FY26" s="21"/>
      <c r="FZ26" s="21"/>
      <c r="GA26" s="21"/>
      <c r="GB26" s="21"/>
      <c r="GC26" s="21"/>
      <c r="GD26" s="21"/>
      <c r="GE26" s="21"/>
      <c r="GF26" s="21"/>
      <c r="GG26" s="21"/>
      <c r="GH26" s="21"/>
      <c r="GI26" s="21"/>
      <c r="GJ26" s="21"/>
      <c r="GK26" s="21"/>
      <c r="GL26" s="21"/>
      <c r="GM26" s="21"/>
      <c r="GN26" s="21"/>
      <c r="GO26" s="21"/>
      <c r="GP26" s="21"/>
      <c r="GQ26" s="21"/>
      <c r="GR26" s="21"/>
      <c r="GS26" s="21"/>
      <c r="GT26" s="21"/>
      <c r="GU26" s="21"/>
      <c r="GV26" s="21"/>
      <c r="GW26" s="21"/>
      <c r="GX26" s="21"/>
      <c r="GY26" s="21"/>
      <c r="GZ26" s="21"/>
      <c r="HA26" s="21"/>
      <c r="HB26" s="21"/>
      <c r="HC26" s="21"/>
      <c r="HD26" s="21"/>
      <c r="HE26" s="21"/>
      <c r="HF26" s="21"/>
      <c r="HG26" s="21"/>
      <c r="HH26" s="21"/>
      <c r="HI26" s="21"/>
      <c r="HJ26" s="21"/>
      <c r="HK26" s="21"/>
      <c r="HL26" s="21"/>
      <c r="HM26" s="21"/>
      <c r="HN26" s="21"/>
      <c r="HO26" s="21"/>
      <c r="HP26" s="21"/>
      <c r="HQ26" s="21"/>
      <c r="HR26" s="21"/>
      <c r="HS26" s="21"/>
      <c r="HT26" s="21"/>
      <c r="HU26" s="21"/>
      <c r="HV26" s="21"/>
      <c r="HW26" s="21"/>
      <c r="HX26" s="21"/>
      <c r="HY26" s="21"/>
      <c r="HZ26" s="21"/>
      <c r="IA26" s="21"/>
      <c r="IB26" s="21"/>
      <c r="IC26" s="21"/>
      <c r="ID26" s="21"/>
      <c r="IE26" s="21"/>
      <c r="IF26" s="21"/>
      <c r="IG26" s="21"/>
      <c r="IH26" s="21"/>
      <c r="II26" s="21"/>
      <c r="IJ26" s="21"/>
      <c r="IK26" s="21"/>
      <c r="IL26" s="21"/>
      <c r="IM26" s="21"/>
      <c r="IN26" s="21"/>
      <c r="IO26" s="21"/>
      <c r="IP26" s="21"/>
      <c r="IQ26" s="21"/>
      <c r="IR26" s="21"/>
      <c r="IS26" s="21"/>
      <c r="IT26" s="21"/>
      <c r="IU26" s="21"/>
      <c r="IV26" s="21"/>
    </row>
    <row r="27" spans="1:6" ht="15">
      <c r="A27" s="4"/>
      <c r="B27" s="9"/>
      <c r="C27" s="5"/>
      <c r="D27" s="7"/>
      <c r="E27" s="7"/>
      <c r="F27" s="7"/>
    </row>
    <row r="28" spans="1:6" ht="30" customHeight="1">
      <c r="A28" s="22" t="s">
        <v>45</v>
      </c>
      <c r="B28" s="5"/>
      <c r="C28" s="5">
        <f>C9+C25</f>
        <v>2810</v>
      </c>
      <c r="D28" s="7"/>
      <c r="E28" s="7"/>
      <c r="F28" s="7"/>
    </row>
    <row r="29" spans="1:6" ht="45">
      <c r="A29" s="22" t="s">
        <v>46</v>
      </c>
      <c r="B29" s="5"/>
      <c r="C29" s="5">
        <f>C15+C25</f>
        <v>3580</v>
      </c>
      <c r="D29" s="7"/>
      <c r="E29" s="7"/>
      <c r="F29" s="7"/>
    </row>
    <row r="30" spans="1:6" ht="15">
      <c r="A30" s="14"/>
      <c r="B30" s="5"/>
      <c r="C30" s="5"/>
      <c r="D30" s="7"/>
      <c r="E30" s="7"/>
      <c r="F30" s="7"/>
    </row>
    <row r="31" spans="1:6" ht="44.25" customHeight="1">
      <c r="A31" s="23" t="s">
        <v>47</v>
      </c>
      <c r="B31" s="24"/>
      <c r="C31" s="24"/>
      <c r="D31" s="24"/>
      <c r="E31" s="24"/>
      <c r="F31" s="24"/>
    </row>
    <row r="32" ht="15">
      <c r="B32" s="17"/>
    </row>
    <row r="33" ht="15">
      <c r="B33" s="17"/>
    </row>
    <row r="34" ht="15">
      <c r="B34" s="17"/>
    </row>
  </sheetData>
  <mergeCells count="8">
    <mergeCell ref="D22:F22"/>
    <mergeCell ref="D23:F23"/>
    <mergeCell ref="A26:F26"/>
    <mergeCell ref="A31:F31"/>
    <mergeCell ref="D6:F6"/>
    <mergeCell ref="D7:F7"/>
    <mergeCell ref="A16:F16"/>
    <mergeCell ref="D19:F19"/>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dcterms:created xsi:type="dcterms:W3CDTF">2009-03-29T22:19:00Z</dcterms:created>
  <dcterms:modified xsi:type="dcterms:W3CDTF">2009-03-29T22:19:37Z</dcterms:modified>
  <cp:category/>
  <cp:version/>
  <cp:contentType/>
  <cp:contentStatus/>
</cp:coreProperties>
</file>